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CONTRACT'!$A$1:$AH$39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<sst xmlns="http://schemas.openxmlformats.org/spreadsheetml/2006/main" count="128" uniqueCount="89">
  <si>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</si>
  <si>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</si>
  <si>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</si>
  <si>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</si>
  <si>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</si>
  <si>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</si>
  <si>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</si>
  <si>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</si>
  <si>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</si>
  <si>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</si>
  <si>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</si>
  <si>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</si>
  <si>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</si>
  <si>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</si>
  <si>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</si>
  <si>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</si>
  <si>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</si>
  <si>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</si>
  <si>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</si>
  <si>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</si>
  <si>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</si>
  <si>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</si>
  <si>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</si>
  <si>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</si>
  <si>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</si>
  <si>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</si>
  <si>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</si>
  <si>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</si>
  <si>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</si>
  <si>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</si>
  <si>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</si>
  <si>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</si>
  <si>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</si>
  <si>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</si>
  <si>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</si>
  <si>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</si>
  <si>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</si>
  <si>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</si>
  <si>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</si>
  <si>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</si>
  <si>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</si>
  <si>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</si>
  <si>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</si>
  <si>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</si>
  <si>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</si>
  <si>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</si>
  <si>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</si>
  <si>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</si>
  <si>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</si>
  <si>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</si>
  <si>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</si>
  <si>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</si>
  <si>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</si>
  <si>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</si>
  <si>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</si>
  <si>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</si>
  <si>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</si>
  <si>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</si>
  <si>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</si>
  <si>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</si>
  <si>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</si>
  <si>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</si>
  <si>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</si>
  <si>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</si>
  <si>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</si>
  <si>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</si>
  <si>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</si>
  <si>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</si>
  <si>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</si>
  <si>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</si>
  <si>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</si>
  <si>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</si>
  <si>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</si>
  <si>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</si>
  <si>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</si>
  <si>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</si>
  <si>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</si>
  <si>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</si>
  <si>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</si>
  <si>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</si>
  <si>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OCTOMBRIE 2022 </t>
  </si>
  <si>
    <t>IULIE 2022 (VALIDATT)</t>
  </si>
  <si>
    <t>MONITORIZARE IULIE 2022</t>
  </si>
  <si>
    <t>MONITORIZARE AUGUST 2022</t>
  </si>
  <si>
    <t>SPITALUL CLINIC JUDETEAN DE URGENTA TIMISOARA</t>
  </si>
  <si>
    <t>DECEMBRIE 2022</t>
  </si>
  <si>
    <t>AUGUST 2022 (VALIDAT)</t>
  </si>
  <si>
    <t>OCTOMBRIE 2022</t>
  </si>
  <si>
    <t>SEPTEMBRIE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</si>
</sst>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2" fontId="5" fillId="0" borderId="17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9"/>
  <sheetViews>
    <sheetView tabSelected="1" zoomScaleSheetLayoutView="100" zoomScalePageLayoutView="0" workbookViewId="0" topLeftCell="A1">
      <pane xSplit="3" ySplit="5" topLeftCell="T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" sqref="L2"/>
    </sheetView>
  </sheetViews>
  <sheetFormatPr defaultColWidth="9.140625" defaultRowHeight="12.75"/>
  <cols>
    <col min="1" max="1" width="6.28125" style="22" customWidth="1"/>
    <col min="2" max="2" width="50.00390625" style="22" customWidth="1"/>
    <col min="3" max="3" width="10.00390625" style="22" customWidth="1"/>
    <col min="4" max="4" width="19.28125" style="22" customWidth="1"/>
    <col min="5" max="5" width="18.8515625" style="22" customWidth="1"/>
    <col min="6" max="6" width="19.421875" style="22" customWidth="1"/>
    <col min="7" max="7" width="19.28125" style="22" customWidth="1"/>
    <col min="8" max="8" width="19.421875" style="22" customWidth="1"/>
    <col min="9" max="9" width="19.28125" style="22" customWidth="1"/>
    <col min="10" max="10" width="19.8515625" style="22" customWidth="1"/>
    <col min="11" max="11" width="19.7109375" style="22" customWidth="1"/>
    <col min="12" max="12" width="19.8515625" style="22" customWidth="1"/>
    <col min="13" max="13" width="20.00390625" style="22" customWidth="1"/>
    <col min="14" max="15" width="19.00390625" style="22" customWidth="1"/>
    <col min="16" max="17" width="20.28125" style="22" customWidth="1"/>
    <col min="18" max="19" width="19.421875" style="22" customWidth="1"/>
    <col min="20" max="21" width="19.8515625" style="22" customWidth="1"/>
    <col min="22" max="23" width="19.7109375" style="22" customWidth="1"/>
    <col min="24" max="25" width="19.28125" style="22" customWidth="1"/>
    <col min="26" max="27" width="20.7109375" style="22" customWidth="1"/>
    <col min="28" max="28" width="19.7109375" style="22" customWidth="1"/>
    <col min="29" max="29" width="20.421875" style="22" customWidth="1"/>
    <col min="30" max="30" width="19.8515625" style="22" customWidth="1"/>
    <col min="31" max="31" width="20.57421875" style="22" customWidth="1"/>
    <col min="32" max="32" width="21.7109375" style="22" customWidth="1"/>
    <col min="33" max="33" width="19.28125" style="26" customWidth="1"/>
    <col min="34" max="34" width="20.8515625" style="26" customWidth="1"/>
    <col min="35" max="35" width="21.8515625" style="43" customWidth="1"/>
    <col min="36" max="36" width="12.28125" style="22" customWidth="1"/>
    <col min="37" max="37" width="12.8515625" style="22" customWidth="1"/>
    <col min="38" max="38" width="13.421875" style="22" customWidth="1"/>
    <col min="39" max="39" width="12.28125" style="22" customWidth="1"/>
    <col min="40" max="16384" width="9.140625" style="22" customWidth="1"/>
  </cols>
  <sheetData>
    <row r="1" ht="18" customHeight="1"/>
    <row r="2" spans="1:9" ht="25.5" customHeight="1">
      <c r="A2" s="8"/>
      <c r="B2" s="37" t="s">
        <v>52</v>
      </c>
      <c r="C2" s="38"/>
      <c r="D2" s="23"/>
      <c r="E2" s="23"/>
      <c r="F2" s="23"/>
      <c r="G2" s="23"/>
      <c r="H2" s="23"/>
      <c r="I2" s="23"/>
    </row>
    <row r="3" spans="1:32" ht="22.5" customHeight="1">
      <c r="A3" s="8"/>
      <c r="B3" s="39" t="s">
        <v>19</v>
      </c>
      <c r="C3" s="39"/>
      <c r="D3" s="39"/>
      <c r="E3" s="39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5" s="33" customFormat="1" ht="103.5" customHeight="1">
      <c r="A5" s="9" t="s">
        <v>0</v>
      </c>
      <c r="B5" s="3" t="s">
        <v>1</v>
      </c>
      <c r="C5" s="27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81</v>
      </c>
      <c r="U5" s="5" t="s">
        <v>78</v>
      </c>
      <c r="V5" s="5" t="s">
        <v>86</v>
      </c>
      <c r="W5" s="5" t="s">
        <v>82</v>
      </c>
      <c r="X5" s="5" t="s">
        <v>88</v>
      </c>
      <c r="Y5" s="5" t="s">
        <v>83</v>
      </c>
      <c r="Z5" s="5" t="s">
        <v>62</v>
      </c>
      <c r="AA5" s="5" t="s">
        <v>79</v>
      </c>
      <c r="AB5" s="5" t="s">
        <v>80</v>
      </c>
      <c r="AC5" s="5" t="s">
        <v>72</v>
      </c>
      <c r="AD5" s="5" t="s">
        <v>85</v>
      </c>
      <c r="AE5" s="5" t="s">
        <v>63</v>
      </c>
      <c r="AF5" s="5" t="s">
        <v>54</v>
      </c>
      <c r="AG5" s="5" t="s">
        <v>57</v>
      </c>
      <c r="AH5" s="5" t="s">
        <v>58</v>
      </c>
      <c r="AI5" s="44"/>
    </row>
    <row r="6" spans="1:36" ht="42" customHeight="1">
      <c r="A6" s="21">
        <v>1</v>
      </c>
      <c r="B6" s="18" t="s">
        <v>7</v>
      </c>
      <c r="C6" s="14" t="s">
        <v>30</v>
      </c>
      <c r="D6" s="24">
        <v>40500</v>
      </c>
      <c r="E6" s="24">
        <v>0</v>
      </c>
      <c r="F6" s="24">
        <v>50850</v>
      </c>
      <c r="G6" s="24">
        <v>0</v>
      </c>
      <c r="H6" s="24">
        <v>49050</v>
      </c>
      <c r="I6" s="24">
        <v>0</v>
      </c>
      <c r="J6" s="24">
        <f aca="true" t="shared" si="0" ref="J6:J31">H6+F6+D6</f>
        <v>140400</v>
      </c>
      <c r="K6" s="24">
        <f aca="true" t="shared" si="1" ref="K6:K31">E6+J6+G6+I6</f>
        <v>140400</v>
      </c>
      <c r="L6" s="24">
        <v>44550</v>
      </c>
      <c r="M6" s="24">
        <v>42300</v>
      </c>
      <c r="N6" s="24">
        <v>0</v>
      </c>
      <c r="O6" s="24">
        <v>0</v>
      </c>
      <c r="P6" s="28">
        <v>47250</v>
      </c>
      <c r="Q6" s="24">
        <v>0</v>
      </c>
      <c r="R6" s="24">
        <f aca="true" t="shared" si="2" ref="R6:R31">P6+M6+L6</f>
        <v>134100</v>
      </c>
      <c r="S6" s="24">
        <f aca="true" t="shared" si="3" ref="S6:S31">+R6+Q6+O6+N6</f>
        <v>134100</v>
      </c>
      <c r="T6" s="24">
        <v>38250</v>
      </c>
      <c r="U6" s="24">
        <v>0</v>
      </c>
      <c r="V6" s="28">
        <v>39150</v>
      </c>
      <c r="W6" s="24">
        <v>0</v>
      </c>
      <c r="X6" s="24">
        <v>40950</v>
      </c>
      <c r="Y6" s="24">
        <v>0</v>
      </c>
      <c r="Z6" s="24">
        <f aca="true" t="shared" si="4" ref="Z6:Z31">X6+V6+T6</f>
        <v>118350</v>
      </c>
      <c r="AA6" s="24">
        <f aca="true" t="shared" si="5" ref="AA6:AA31">Z6+U6+W6+Y6</f>
        <v>118350</v>
      </c>
      <c r="AB6" s="24">
        <v>41500.26</v>
      </c>
      <c r="AC6" s="24">
        <v>37154.479999999996</v>
      </c>
      <c r="AD6" s="24">
        <v>23495.26</v>
      </c>
      <c r="AE6" s="24">
        <f>AD6+AC6+AB6</f>
        <v>102150</v>
      </c>
      <c r="AF6" s="24">
        <f aca="true" t="shared" si="6" ref="AF6:AF31">AE6+Z6+R6+J6</f>
        <v>495000</v>
      </c>
      <c r="AG6" s="24">
        <f aca="true" t="shared" si="7" ref="AG6:AG31">E6+G6+I6+N6+O6+Q6+U6+W6+Y6</f>
        <v>0</v>
      </c>
      <c r="AH6" s="24">
        <f>AF6+AG6</f>
        <v>495000</v>
      </c>
      <c r="AI6" s="45"/>
      <c r="AJ6" s="26"/>
    </row>
    <row r="7" spans="1:36" ht="39.75" customHeight="1">
      <c r="A7" s="21">
        <v>2</v>
      </c>
      <c r="B7" s="18" t="s">
        <v>40</v>
      </c>
      <c r="C7" s="14" t="s">
        <v>38</v>
      </c>
      <c r="D7" s="24">
        <v>189380</v>
      </c>
      <c r="E7" s="24">
        <v>103032.21</v>
      </c>
      <c r="F7" s="24">
        <v>234857.79</v>
      </c>
      <c r="G7" s="24">
        <v>174565</v>
      </c>
      <c r="H7" s="24">
        <v>225575</v>
      </c>
      <c r="I7" s="24">
        <v>161732.21</v>
      </c>
      <c r="J7" s="24">
        <f t="shared" si="0"/>
        <v>649812.79</v>
      </c>
      <c r="K7" s="24">
        <f t="shared" si="1"/>
        <v>1089142.21</v>
      </c>
      <c r="L7" s="24">
        <v>204482.79</v>
      </c>
      <c r="M7" s="24">
        <v>206251.46</v>
      </c>
      <c r="N7" s="24">
        <v>252680</v>
      </c>
      <c r="O7" s="24">
        <v>29902.21</v>
      </c>
      <c r="P7" s="28">
        <v>229381.46</v>
      </c>
      <c r="Q7" s="24">
        <v>251163.54</v>
      </c>
      <c r="R7" s="24">
        <f t="shared" si="2"/>
        <v>640115.71</v>
      </c>
      <c r="S7" s="24">
        <f t="shared" si="3"/>
        <v>1173861.46</v>
      </c>
      <c r="T7" s="24">
        <v>203163.48</v>
      </c>
      <c r="U7" s="24">
        <v>269173.54</v>
      </c>
      <c r="V7" s="28">
        <v>206504.23</v>
      </c>
      <c r="W7" s="24">
        <v>225941.52</v>
      </c>
      <c r="X7" s="24">
        <v>217269</v>
      </c>
      <c r="Y7" s="24">
        <v>251735.77</v>
      </c>
      <c r="Z7" s="24">
        <f t="shared" si="4"/>
        <v>626936.71</v>
      </c>
      <c r="AA7" s="24">
        <f t="shared" si="5"/>
        <v>1373787.54</v>
      </c>
      <c r="AB7" s="24">
        <v>230257.71</v>
      </c>
      <c r="AC7" s="24">
        <v>204492.16</v>
      </c>
      <c r="AD7" s="24">
        <v>140030.5</v>
      </c>
      <c r="AE7" s="24">
        <f aca="true" t="shared" si="8" ref="AE7:AE31">AD7+AC7+AB7</f>
        <v>574780.37</v>
      </c>
      <c r="AF7" s="24">
        <f t="shared" si="6"/>
        <v>2491645.58</v>
      </c>
      <c r="AG7" s="24">
        <f t="shared" si="7"/>
        <v>1719926</v>
      </c>
      <c r="AH7" s="24">
        <f aca="true" t="shared" si="9" ref="AH7:AH31">AF7+AG7</f>
        <v>4211571.58</v>
      </c>
      <c r="AI7" s="45"/>
      <c r="AJ7" s="26"/>
    </row>
    <row r="8" spans="1:37" ht="39.75" customHeight="1">
      <c r="A8" s="21">
        <v>2</v>
      </c>
      <c r="B8" s="18" t="s">
        <v>48</v>
      </c>
      <c r="C8" s="14" t="s">
        <v>38</v>
      </c>
      <c r="D8" s="24">
        <v>15408</v>
      </c>
      <c r="E8" s="24">
        <v>0</v>
      </c>
      <c r="F8" s="24">
        <v>16270</v>
      </c>
      <c r="G8" s="24">
        <v>0</v>
      </c>
      <c r="H8" s="24">
        <v>16091</v>
      </c>
      <c r="I8" s="24">
        <v>0</v>
      </c>
      <c r="J8" s="24">
        <f t="shared" si="0"/>
        <v>47769</v>
      </c>
      <c r="K8" s="24">
        <f t="shared" si="1"/>
        <v>47769</v>
      </c>
      <c r="L8" s="24">
        <v>15988</v>
      </c>
      <c r="M8" s="24">
        <v>10951</v>
      </c>
      <c r="N8" s="24">
        <v>0</v>
      </c>
      <c r="O8" s="24">
        <v>0</v>
      </c>
      <c r="P8" s="28">
        <v>11794</v>
      </c>
      <c r="Q8" s="24">
        <v>0</v>
      </c>
      <c r="R8" s="24">
        <f t="shared" si="2"/>
        <v>38733</v>
      </c>
      <c r="S8" s="24">
        <f t="shared" si="3"/>
        <v>38733</v>
      </c>
      <c r="T8" s="24">
        <v>8629</v>
      </c>
      <c r="U8" s="24">
        <v>0</v>
      </c>
      <c r="V8" s="28">
        <v>8658</v>
      </c>
      <c r="W8" s="24">
        <v>0</v>
      </c>
      <c r="X8" s="24">
        <v>10267</v>
      </c>
      <c r="Y8" s="24">
        <v>0</v>
      </c>
      <c r="Z8" s="24">
        <f t="shared" si="4"/>
        <v>27554</v>
      </c>
      <c r="AA8" s="24">
        <f t="shared" si="5"/>
        <v>27554</v>
      </c>
      <c r="AB8" s="24">
        <v>9781.98</v>
      </c>
      <c r="AC8" s="24">
        <v>8399.13</v>
      </c>
      <c r="AD8" s="24">
        <v>4815.889999999999</v>
      </c>
      <c r="AE8" s="24">
        <f t="shared" si="8"/>
        <v>22997</v>
      </c>
      <c r="AF8" s="24">
        <f t="shared" si="6"/>
        <v>137053</v>
      </c>
      <c r="AG8" s="24">
        <f t="shared" si="7"/>
        <v>0</v>
      </c>
      <c r="AH8" s="24">
        <f t="shared" si="9"/>
        <v>137053</v>
      </c>
      <c r="AI8" s="45"/>
      <c r="AJ8" s="26"/>
      <c r="AK8" s="26"/>
    </row>
    <row r="9" spans="1:36" ht="39.75" customHeight="1">
      <c r="A9" s="21">
        <v>3</v>
      </c>
      <c r="B9" s="18" t="s">
        <v>3</v>
      </c>
      <c r="C9" s="14" t="s">
        <v>35</v>
      </c>
      <c r="D9" s="24">
        <v>104946</v>
      </c>
      <c r="E9" s="24">
        <v>62202.54</v>
      </c>
      <c r="F9" s="24">
        <v>131576.46</v>
      </c>
      <c r="G9" s="24">
        <v>99751</v>
      </c>
      <c r="H9" s="24">
        <v>126562</v>
      </c>
      <c r="I9" s="24">
        <v>118328.54</v>
      </c>
      <c r="J9" s="24">
        <f t="shared" si="0"/>
        <v>363084.45999999996</v>
      </c>
      <c r="K9" s="24">
        <f t="shared" si="1"/>
        <v>643366.54</v>
      </c>
      <c r="L9" s="24">
        <v>114798.46</v>
      </c>
      <c r="M9" s="24">
        <v>107203.44</v>
      </c>
      <c r="N9" s="24">
        <v>194043</v>
      </c>
      <c r="O9" s="24">
        <v>49271.54</v>
      </c>
      <c r="P9" s="28">
        <v>118971.92</v>
      </c>
      <c r="Q9" s="24">
        <v>176330.56</v>
      </c>
      <c r="R9" s="24">
        <f t="shared" si="2"/>
        <v>340973.82</v>
      </c>
      <c r="S9" s="24">
        <f t="shared" si="3"/>
        <v>760618.92</v>
      </c>
      <c r="T9" s="24">
        <v>106250.7</v>
      </c>
      <c r="U9" s="24">
        <v>184914.08</v>
      </c>
      <c r="V9" s="28">
        <v>108015.7</v>
      </c>
      <c r="W9" s="24">
        <v>181590.3</v>
      </c>
      <c r="X9" s="24">
        <v>113597.06</v>
      </c>
      <c r="Y9" s="24">
        <v>199029.3</v>
      </c>
      <c r="Z9" s="24">
        <f t="shared" si="4"/>
        <v>327863.46</v>
      </c>
      <c r="AA9" s="24">
        <f t="shared" si="5"/>
        <v>893397.1400000001</v>
      </c>
      <c r="AB9" s="24">
        <v>121421.29000000001</v>
      </c>
      <c r="AC9" s="24">
        <v>108717.20000000001</v>
      </c>
      <c r="AD9" s="24">
        <v>75306.69</v>
      </c>
      <c r="AE9" s="24">
        <f t="shared" si="8"/>
        <v>305445.18000000005</v>
      </c>
      <c r="AF9" s="24">
        <f t="shared" si="6"/>
        <v>1337366.9200000002</v>
      </c>
      <c r="AG9" s="24">
        <f t="shared" si="7"/>
        <v>1265460.8599999999</v>
      </c>
      <c r="AH9" s="24">
        <f t="shared" si="9"/>
        <v>2602827.7800000003</v>
      </c>
      <c r="AI9" s="45"/>
      <c r="AJ9" s="26"/>
    </row>
    <row r="10" spans="1:36" ht="39.75" customHeight="1">
      <c r="A10" s="21">
        <v>4</v>
      </c>
      <c r="B10" s="41" t="s">
        <v>41</v>
      </c>
      <c r="C10" s="15" t="s">
        <v>42</v>
      </c>
      <c r="D10" s="24">
        <v>24625</v>
      </c>
      <c r="E10" s="24">
        <v>0</v>
      </c>
      <c r="F10" s="24">
        <v>27925</v>
      </c>
      <c r="G10" s="24">
        <v>0</v>
      </c>
      <c r="H10" s="24">
        <v>52250</v>
      </c>
      <c r="I10" s="24">
        <v>0</v>
      </c>
      <c r="J10" s="24">
        <f t="shared" si="0"/>
        <v>104800</v>
      </c>
      <c r="K10" s="24">
        <f t="shared" si="1"/>
        <v>104800</v>
      </c>
      <c r="L10" s="24">
        <v>49625</v>
      </c>
      <c r="M10" s="24">
        <v>50800</v>
      </c>
      <c r="N10" s="24">
        <v>0</v>
      </c>
      <c r="O10" s="24">
        <v>0</v>
      </c>
      <c r="P10" s="28">
        <v>55425</v>
      </c>
      <c r="Q10" s="24">
        <v>0</v>
      </c>
      <c r="R10" s="24">
        <f t="shared" si="2"/>
        <v>155850</v>
      </c>
      <c r="S10" s="24">
        <f t="shared" si="3"/>
        <v>155850</v>
      </c>
      <c r="T10" s="24">
        <v>51500</v>
      </c>
      <c r="U10" s="24">
        <v>0</v>
      </c>
      <c r="V10" s="28">
        <v>51400</v>
      </c>
      <c r="W10" s="24">
        <v>0</v>
      </c>
      <c r="X10" s="24">
        <v>51175</v>
      </c>
      <c r="Y10" s="24">
        <v>0</v>
      </c>
      <c r="Z10" s="24">
        <f t="shared" si="4"/>
        <v>154075</v>
      </c>
      <c r="AA10" s="24">
        <f t="shared" si="5"/>
        <v>154075</v>
      </c>
      <c r="AB10" s="24">
        <v>59433.05</v>
      </c>
      <c r="AC10" s="24">
        <v>53608.05</v>
      </c>
      <c r="AD10" s="24">
        <v>37183.9</v>
      </c>
      <c r="AE10" s="24">
        <f t="shared" si="8"/>
        <v>150225</v>
      </c>
      <c r="AF10" s="24">
        <f t="shared" si="6"/>
        <v>564950</v>
      </c>
      <c r="AG10" s="24">
        <f t="shared" si="7"/>
        <v>0</v>
      </c>
      <c r="AH10" s="24">
        <f t="shared" si="9"/>
        <v>564950</v>
      </c>
      <c r="AI10" s="45"/>
      <c r="AJ10" s="26"/>
    </row>
    <row r="11" spans="1:36" ht="39.75" customHeight="1">
      <c r="A11" s="21">
        <v>5</v>
      </c>
      <c r="B11" s="18" t="s">
        <v>4</v>
      </c>
      <c r="C11" s="14" t="s">
        <v>28</v>
      </c>
      <c r="D11" s="24">
        <v>51572</v>
      </c>
      <c r="E11" s="24">
        <v>0</v>
      </c>
      <c r="F11" s="24">
        <v>52910</v>
      </c>
      <c r="G11" s="24">
        <v>0</v>
      </c>
      <c r="H11" s="24">
        <v>57470</v>
      </c>
      <c r="I11" s="24">
        <v>0</v>
      </c>
      <c r="J11" s="24">
        <f t="shared" si="0"/>
        <v>161952</v>
      </c>
      <c r="K11" s="24">
        <f t="shared" si="1"/>
        <v>161952</v>
      </c>
      <c r="L11" s="24">
        <v>46407</v>
      </c>
      <c r="M11" s="24">
        <v>54659</v>
      </c>
      <c r="N11" s="24">
        <v>0</v>
      </c>
      <c r="O11" s="24">
        <v>0</v>
      </c>
      <c r="P11" s="28">
        <v>54734</v>
      </c>
      <c r="Q11" s="24">
        <v>0</v>
      </c>
      <c r="R11" s="24">
        <f t="shared" si="2"/>
        <v>155800</v>
      </c>
      <c r="S11" s="24">
        <f t="shared" si="3"/>
        <v>155800</v>
      </c>
      <c r="T11" s="24">
        <v>54767</v>
      </c>
      <c r="U11" s="24">
        <v>0</v>
      </c>
      <c r="V11" s="28">
        <v>54859</v>
      </c>
      <c r="W11" s="24">
        <v>0</v>
      </c>
      <c r="X11" s="24">
        <v>55469</v>
      </c>
      <c r="Y11" s="24">
        <v>0</v>
      </c>
      <c r="Z11" s="24">
        <f t="shared" si="4"/>
        <v>165095</v>
      </c>
      <c r="AA11" s="24">
        <f t="shared" si="5"/>
        <v>165095</v>
      </c>
      <c r="AB11" s="24">
        <v>62196.48</v>
      </c>
      <c r="AC11" s="24">
        <v>61635.45</v>
      </c>
      <c r="AD11" s="24">
        <v>43040.91</v>
      </c>
      <c r="AE11" s="24">
        <f t="shared" si="8"/>
        <v>166872.84</v>
      </c>
      <c r="AF11" s="24">
        <f t="shared" si="6"/>
        <v>649719.84</v>
      </c>
      <c r="AG11" s="24">
        <f t="shared" si="7"/>
        <v>0</v>
      </c>
      <c r="AH11" s="24">
        <f t="shared" si="9"/>
        <v>649719.84</v>
      </c>
      <c r="AI11" s="45"/>
      <c r="AJ11" s="26"/>
    </row>
    <row r="12" spans="1:36" ht="39.75" customHeight="1">
      <c r="A12" s="21">
        <v>6</v>
      </c>
      <c r="B12" s="19" t="s">
        <v>18</v>
      </c>
      <c r="C12" s="15" t="s">
        <v>34</v>
      </c>
      <c r="D12" s="24">
        <v>84523</v>
      </c>
      <c r="E12" s="24">
        <v>0</v>
      </c>
      <c r="F12" s="24">
        <v>105969</v>
      </c>
      <c r="G12" s="24">
        <v>25649</v>
      </c>
      <c r="H12" s="24">
        <v>105606</v>
      </c>
      <c r="I12" s="24">
        <v>27054</v>
      </c>
      <c r="J12" s="24">
        <f t="shared" si="0"/>
        <v>296098</v>
      </c>
      <c r="K12" s="24">
        <f t="shared" si="1"/>
        <v>348801</v>
      </c>
      <c r="L12" s="24">
        <v>96131</v>
      </c>
      <c r="M12" s="24">
        <v>99018.53</v>
      </c>
      <c r="N12" s="24">
        <v>39411</v>
      </c>
      <c r="O12" s="24">
        <v>8241</v>
      </c>
      <c r="P12" s="28">
        <v>109736.53</v>
      </c>
      <c r="Q12" s="24">
        <v>14979.47</v>
      </c>
      <c r="R12" s="24">
        <f t="shared" si="2"/>
        <v>304886.06</v>
      </c>
      <c r="S12" s="24">
        <f t="shared" si="3"/>
        <v>367517.52999999997</v>
      </c>
      <c r="T12" s="24">
        <v>99439.69</v>
      </c>
      <c r="U12" s="24">
        <v>23463.47</v>
      </c>
      <c r="V12" s="28">
        <v>101054.97</v>
      </c>
      <c r="W12" s="24">
        <v>34764.31</v>
      </c>
      <c r="X12" s="24">
        <v>105987.77</v>
      </c>
      <c r="Y12" s="24">
        <v>30390.03</v>
      </c>
      <c r="Z12" s="24">
        <f t="shared" si="4"/>
        <v>306482.43</v>
      </c>
      <c r="AA12" s="24">
        <f t="shared" si="5"/>
        <v>395100.24</v>
      </c>
      <c r="AB12" s="24">
        <v>108720.4</v>
      </c>
      <c r="AC12" s="24">
        <v>97522.61</v>
      </c>
      <c r="AD12" s="24">
        <v>66486.5</v>
      </c>
      <c r="AE12" s="24">
        <f t="shared" si="8"/>
        <v>272729.51</v>
      </c>
      <c r="AF12" s="24">
        <f t="shared" si="6"/>
        <v>1180196</v>
      </c>
      <c r="AG12" s="24">
        <f t="shared" si="7"/>
        <v>203952.28</v>
      </c>
      <c r="AH12" s="24">
        <f t="shared" si="9"/>
        <v>1384148.28</v>
      </c>
      <c r="AI12" s="45"/>
      <c r="AJ12" s="26"/>
    </row>
    <row r="13" spans="1:36" ht="57.75" customHeight="1">
      <c r="A13" s="21">
        <v>7</v>
      </c>
      <c r="B13" s="19" t="s">
        <v>74</v>
      </c>
      <c r="C13" s="15" t="s">
        <v>49</v>
      </c>
      <c r="D13" s="24">
        <v>90460</v>
      </c>
      <c r="E13" s="24">
        <v>0</v>
      </c>
      <c r="F13" s="24">
        <v>116280</v>
      </c>
      <c r="G13" s="24">
        <v>0</v>
      </c>
      <c r="H13" s="24">
        <v>124525</v>
      </c>
      <c r="I13" s="24">
        <v>8010</v>
      </c>
      <c r="J13" s="24">
        <f t="shared" si="0"/>
        <v>331265</v>
      </c>
      <c r="K13" s="24">
        <f t="shared" si="1"/>
        <v>339275</v>
      </c>
      <c r="L13" s="24">
        <v>108470</v>
      </c>
      <c r="M13" s="24">
        <v>117426.14</v>
      </c>
      <c r="N13" s="24">
        <v>17845</v>
      </c>
      <c r="O13" s="24">
        <v>0</v>
      </c>
      <c r="P13" s="28">
        <v>116271.14</v>
      </c>
      <c r="Q13" s="24">
        <v>12153.86</v>
      </c>
      <c r="R13" s="24">
        <f t="shared" si="2"/>
        <v>342167.28</v>
      </c>
      <c r="S13" s="24">
        <f t="shared" si="3"/>
        <v>372166.14</v>
      </c>
      <c r="T13" s="24">
        <v>117907.03</v>
      </c>
      <c r="U13" s="24">
        <v>14348.86</v>
      </c>
      <c r="V13" s="28">
        <v>119799.88</v>
      </c>
      <c r="W13" s="24">
        <v>7987.97</v>
      </c>
      <c r="X13" s="24">
        <v>126238.43</v>
      </c>
      <c r="Y13" s="24">
        <v>5115.119999999995</v>
      </c>
      <c r="Z13" s="24">
        <f t="shared" si="4"/>
        <v>363945.33999999997</v>
      </c>
      <c r="AA13" s="24">
        <f t="shared" si="5"/>
        <v>391397.2899999999</v>
      </c>
      <c r="AB13" s="24">
        <v>136602.6</v>
      </c>
      <c r="AC13" s="24">
        <v>123805.34</v>
      </c>
      <c r="AD13" s="24">
        <v>86554.44</v>
      </c>
      <c r="AE13" s="24">
        <f t="shared" si="8"/>
        <v>346962.38</v>
      </c>
      <c r="AF13" s="24">
        <f t="shared" si="6"/>
        <v>1384340</v>
      </c>
      <c r="AG13" s="24">
        <f t="shared" si="7"/>
        <v>65460.81</v>
      </c>
      <c r="AH13" s="24">
        <f t="shared" si="9"/>
        <v>1449800.81</v>
      </c>
      <c r="AI13" s="45"/>
      <c r="AJ13" s="26"/>
    </row>
    <row r="14" spans="1:36" ht="48.75" customHeight="1">
      <c r="A14" s="21">
        <v>8</v>
      </c>
      <c r="B14" s="19" t="s">
        <v>65</v>
      </c>
      <c r="C14" s="15" t="s">
        <v>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v>0</v>
      </c>
      <c r="M14" s="24">
        <v>99854.04</v>
      </c>
      <c r="N14" s="24">
        <v>0</v>
      </c>
      <c r="O14" s="24">
        <v>0</v>
      </c>
      <c r="P14" s="28">
        <v>105504.04</v>
      </c>
      <c r="Q14" s="24">
        <v>44295.96</v>
      </c>
      <c r="R14" s="24">
        <f t="shared" si="2"/>
        <v>205358.08</v>
      </c>
      <c r="S14" s="24">
        <f t="shared" si="3"/>
        <v>249654.03999999998</v>
      </c>
      <c r="T14" s="24">
        <v>107118.52</v>
      </c>
      <c r="U14" s="24">
        <v>48845.96</v>
      </c>
      <c r="V14" s="28">
        <v>108933.45</v>
      </c>
      <c r="W14" s="24">
        <v>67081.48</v>
      </c>
      <c r="X14" s="24">
        <v>114794.63</v>
      </c>
      <c r="Y14" s="24">
        <v>53666.55</v>
      </c>
      <c r="Z14" s="24">
        <f t="shared" si="4"/>
        <v>330846.60000000003</v>
      </c>
      <c r="AA14" s="24">
        <f t="shared" si="5"/>
        <v>500440.59</v>
      </c>
      <c r="AB14" s="24">
        <v>121364.38</v>
      </c>
      <c r="AC14" s="24">
        <v>105962.87</v>
      </c>
      <c r="AD14" s="24">
        <v>72318.07</v>
      </c>
      <c r="AE14" s="24">
        <f t="shared" si="8"/>
        <v>299645.32</v>
      </c>
      <c r="AF14" s="24">
        <f t="shared" si="6"/>
        <v>835850</v>
      </c>
      <c r="AG14" s="24">
        <f t="shared" si="7"/>
        <v>213889.95</v>
      </c>
      <c r="AH14" s="24">
        <f t="shared" si="9"/>
        <v>1049739.95</v>
      </c>
      <c r="AI14" s="45"/>
      <c r="AJ14" s="26"/>
    </row>
    <row r="15" spans="1:36" ht="39.75" customHeight="1">
      <c r="A15" s="21">
        <v>9</v>
      </c>
      <c r="B15" s="18" t="s">
        <v>39</v>
      </c>
      <c r="C15" s="14" t="s">
        <v>33</v>
      </c>
      <c r="D15" s="24">
        <v>15200</v>
      </c>
      <c r="E15" s="24">
        <v>0</v>
      </c>
      <c r="F15" s="24">
        <v>17425</v>
      </c>
      <c r="G15" s="24">
        <v>0</v>
      </c>
      <c r="H15" s="24">
        <v>21023</v>
      </c>
      <c r="I15" s="24">
        <v>0</v>
      </c>
      <c r="J15" s="24">
        <f t="shared" si="0"/>
        <v>53648</v>
      </c>
      <c r="K15" s="24">
        <f t="shared" si="1"/>
        <v>53648</v>
      </c>
      <c r="L15" s="24">
        <v>16561</v>
      </c>
      <c r="M15" s="24">
        <v>22939</v>
      </c>
      <c r="N15" s="24">
        <v>0</v>
      </c>
      <c r="O15" s="24">
        <v>0</v>
      </c>
      <c r="P15" s="28">
        <v>18509</v>
      </c>
      <c r="Q15" s="24">
        <v>0</v>
      </c>
      <c r="R15" s="24">
        <f t="shared" si="2"/>
        <v>58009</v>
      </c>
      <c r="S15" s="24">
        <f t="shared" si="3"/>
        <v>58009</v>
      </c>
      <c r="T15" s="24">
        <v>14607</v>
      </c>
      <c r="U15" s="24">
        <v>0</v>
      </c>
      <c r="V15" s="28">
        <v>14551</v>
      </c>
      <c r="W15" s="24">
        <v>0</v>
      </c>
      <c r="X15" s="24">
        <v>18581</v>
      </c>
      <c r="Y15" s="24">
        <v>0</v>
      </c>
      <c r="Z15" s="24">
        <f t="shared" si="4"/>
        <v>47739</v>
      </c>
      <c r="AA15" s="24">
        <f t="shared" si="5"/>
        <v>47739</v>
      </c>
      <c r="AB15" s="24">
        <v>28893.11</v>
      </c>
      <c r="AC15" s="24">
        <v>28588.260000000002</v>
      </c>
      <c r="AD15" s="24">
        <v>19760.91</v>
      </c>
      <c r="AE15" s="24">
        <f t="shared" si="8"/>
        <v>77242.28</v>
      </c>
      <c r="AF15" s="24">
        <f t="shared" si="6"/>
        <v>236638.28</v>
      </c>
      <c r="AG15" s="24">
        <f t="shared" si="7"/>
        <v>0</v>
      </c>
      <c r="AH15" s="24">
        <f t="shared" si="9"/>
        <v>236638.28</v>
      </c>
      <c r="AI15" s="45"/>
      <c r="AJ15" s="26"/>
    </row>
    <row r="16" spans="1:36" ht="39.75" customHeight="1">
      <c r="A16" s="21">
        <v>10</v>
      </c>
      <c r="B16" s="19" t="s">
        <v>13</v>
      </c>
      <c r="C16" s="15" t="s">
        <v>22</v>
      </c>
      <c r="D16" s="24">
        <v>8734</v>
      </c>
      <c r="E16" s="24">
        <v>0</v>
      </c>
      <c r="F16" s="24">
        <v>10338</v>
      </c>
      <c r="G16" s="24">
        <v>0</v>
      </c>
      <c r="H16" s="24">
        <v>15205</v>
      </c>
      <c r="I16" s="24">
        <v>0</v>
      </c>
      <c r="J16" s="24">
        <f t="shared" si="0"/>
        <v>34277</v>
      </c>
      <c r="K16" s="24">
        <f t="shared" si="1"/>
        <v>34277</v>
      </c>
      <c r="L16" s="24">
        <v>8995</v>
      </c>
      <c r="M16" s="24">
        <v>7393</v>
      </c>
      <c r="N16" s="24">
        <v>0</v>
      </c>
      <c r="O16" s="24">
        <v>0</v>
      </c>
      <c r="P16" s="28">
        <v>160</v>
      </c>
      <c r="Q16" s="24">
        <v>0</v>
      </c>
      <c r="R16" s="24">
        <f t="shared" si="2"/>
        <v>16548</v>
      </c>
      <c r="S16" s="24">
        <f t="shared" si="3"/>
        <v>16548</v>
      </c>
      <c r="T16" s="24">
        <v>80</v>
      </c>
      <c r="U16" s="24">
        <v>0</v>
      </c>
      <c r="V16" s="28">
        <v>160</v>
      </c>
      <c r="W16" s="24">
        <v>0</v>
      </c>
      <c r="X16" s="24">
        <v>720</v>
      </c>
      <c r="Y16" s="24">
        <v>0</v>
      </c>
      <c r="Z16" s="24">
        <f t="shared" si="4"/>
        <v>960</v>
      </c>
      <c r="AA16" s="24">
        <f t="shared" si="5"/>
        <v>960</v>
      </c>
      <c r="AB16" s="24">
        <v>27760.8</v>
      </c>
      <c r="AC16" s="24">
        <v>27468.82</v>
      </c>
      <c r="AD16" s="24">
        <v>19103.05</v>
      </c>
      <c r="AE16" s="24">
        <f t="shared" si="8"/>
        <v>74332.67</v>
      </c>
      <c r="AF16" s="24">
        <f t="shared" si="6"/>
        <v>126117.67</v>
      </c>
      <c r="AG16" s="24">
        <f t="shared" si="7"/>
        <v>0</v>
      </c>
      <c r="AH16" s="24">
        <f t="shared" si="9"/>
        <v>126117.67</v>
      </c>
      <c r="AI16" s="45"/>
      <c r="AJ16" s="26"/>
    </row>
    <row r="17" spans="1:36" ht="39.75" customHeight="1">
      <c r="A17" s="21">
        <v>11</v>
      </c>
      <c r="B17" s="18" t="s">
        <v>8</v>
      </c>
      <c r="C17" s="14" t="s">
        <v>27</v>
      </c>
      <c r="D17" s="24">
        <v>34044</v>
      </c>
      <c r="E17" s="24">
        <v>0</v>
      </c>
      <c r="F17" s="24">
        <v>39733</v>
      </c>
      <c r="G17" s="24">
        <v>0</v>
      </c>
      <c r="H17" s="24">
        <v>42260</v>
      </c>
      <c r="I17" s="24">
        <v>0</v>
      </c>
      <c r="J17" s="24">
        <f t="shared" si="0"/>
        <v>116037</v>
      </c>
      <c r="K17" s="24">
        <f t="shared" si="1"/>
        <v>116037</v>
      </c>
      <c r="L17" s="24">
        <v>38070</v>
      </c>
      <c r="M17" s="24">
        <v>42300</v>
      </c>
      <c r="N17" s="24">
        <v>0</v>
      </c>
      <c r="O17" s="24">
        <v>0</v>
      </c>
      <c r="P17" s="28">
        <v>39401</v>
      </c>
      <c r="Q17" s="24">
        <v>0</v>
      </c>
      <c r="R17" s="24">
        <f t="shared" si="2"/>
        <v>119771</v>
      </c>
      <c r="S17" s="24">
        <f t="shared" si="3"/>
        <v>119771</v>
      </c>
      <c r="T17" s="24">
        <v>35667</v>
      </c>
      <c r="U17" s="24">
        <v>0</v>
      </c>
      <c r="V17" s="28">
        <v>35663</v>
      </c>
      <c r="W17" s="24">
        <v>0</v>
      </c>
      <c r="X17" s="24">
        <v>37625</v>
      </c>
      <c r="Y17" s="24">
        <v>0</v>
      </c>
      <c r="Z17" s="24">
        <f t="shared" si="4"/>
        <v>108955</v>
      </c>
      <c r="AA17" s="24">
        <f t="shared" si="5"/>
        <v>108955</v>
      </c>
      <c r="AB17" s="24">
        <v>38559.72</v>
      </c>
      <c r="AC17" s="24">
        <v>38236.39</v>
      </c>
      <c r="AD17" s="24">
        <v>24987.89</v>
      </c>
      <c r="AE17" s="24">
        <f t="shared" si="8"/>
        <v>101784</v>
      </c>
      <c r="AF17" s="24">
        <f t="shared" si="6"/>
        <v>446547</v>
      </c>
      <c r="AG17" s="24">
        <f t="shared" si="7"/>
        <v>0</v>
      </c>
      <c r="AH17" s="24">
        <f t="shared" si="9"/>
        <v>446547</v>
      </c>
      <c r="AI17" s="45"/>
      <c r="AJ17" s="26"/>
    </row>
    <row r="18" spans="1:37" ht="39.75" customHeight="1">
      <c r="A18" s="21">
        <v>12</v>
      </c>
      <c r="B18" s="29" t="s">
        <v>6</v>
      </c>
      <c r="C18" s="14" t="s">
        <v>36</v>
      </c>
      <c r="D18" s="24">
        <v>89780</v>
      </c>
      <c r="E18" s="24">
        <v>7437.76</v>
      </c>
      <c r="F18" s="24">
        <v>112552.24</v>
      </c>
      <c r="G18" s="24">
        <v>12000</v>
      </c>
      <c r="H18" s="24">
        <v>108170</v>
      </c>
      <c r="I18" s="24">
        <v>18027.76</v>
      </c>
      <c r="J18" s="24">
        <f t="shared" si="0"/>
        <v>310502.24</v>
      </c>
      <c r="K18" s="24">
        <f t="shared" si="1"/>
        <v>347967.76</v>
      </c>
      <c r="L18" s="24">
        <v>98112.24</v>
      </c>
      <c r="M18" s="24">
        <v>101391.56</v>
      </c>
      <c r="N18" s="24">
        <v>19820</v>
      </c>
      <c r="O18" s="24">
        <v>16557.76</v>
      </c>
      <c r="P18" s="28">
        <v>112481.56</v>
      </c>
      <c r="Q18" s="24">
        <v>26518.44</v>
      </c>
      <c r="R18" s="24">
        <f t="shared" si="2"/>
        <v>311985.36</v>
      </c>
      <c r="S18" s="24">
        <f t="shared" si="3"/>
        <v>374881.56</v>
      </c>
      <c r="T18" s="24">
        <v>97765.19</v>
      </c>
      <c r="U18" s="24">
        <v>11998.44</v>
      </c>
      <c r="V18" s="28">
        <v>99379.36</v>
      </c>
      <c r="W18" s="24">
        <v>19504.81</v>
      </c>
      <c r="X18" s="24">
        <v>104519.94</v>
      </c>
      <c r="Y18" s="24">
        <v>13020.64</v>
      </c>
      <c r="Z18" s="24">
        <f t="shared" si="4"/>
        <v>301664.49</v>
      </c>
      <c r="AA18" s="24">
        <f t="shared" si="5"/>
        <v>346188.38</v>
      </c>
      <c r="AB18" s="24">
        <v>110218.42</v>
      </c>
      <c r="AC18" s="24">
        <v>98819.8</v>
      </c>
      <c r="AD18" s="24">
        <v>67114.17</v>
      </c>
      <c r="AE18" s="24">
        <f t="shared" si="8"/>
        <v>276152.39</v>
      </c>
      <c r="AF18" s="24">
        <f t="shared" si="6"/>
        <v>1200304.48</v>
      </c>
      <c r="AG18" s="24">
        <f t="shared" si="7"/>
        <v>144885.61</v>
      </c>
      <c r="AH18" s="24">
        <f t="shared" si="9"/>
        <v>1345190.0899999999</v>
      </c>
      <c r="AI18" s="45"/>
      <c r="AJ18" s="26"/>
      <c r="AK18" s="26"/>
    </row>
    <row r="19" spans="1:36" ht="49.5" customHeight="1">
      <c r="A19" s="21">
        <v>13</v>
      </c>
      <c r="B19" s="18" t="s">
        <v>5</v>
      </c>
      <c r="C19" s="14" t="s">
        <v>32</v>
      </c>
      <c r="D19" s="24">
        <v>21886</v>
      </c>
      <c r="E19" s="24">
        <v>0</v>
      </c>
      <c r="F19" s="24">
        <v>25377</v>
      </c>
      <c r="G19" s="24">
        <v>0</v>
      </c>
      <c r="H19" s="24">
        <v>25874</v>
      </c>
      <c r="I19" s="24">
        <v>0</v>
      </c>
      <c r="J19" s="24">
        <f t="shared" si="0"/>
        <v>73137</v>
      </c>
      <c r="K19" s="24">
        <f t="shared" si="1"/>
        <v>73137</v>
      </c>
      <c r="L19" s="24">
        <v>25868</v>
      </c>
      <c r="M19" s="24">
        <v>24585</v>
      </c>
      <c r="N19" s="24">
        <v>0</v>
      </c>
      <c r="O19" s="24">
        <v>0</v>
      </c>
      <c r="P19" s="28">
        <v>24576</v>
      </c>
      <c r="Q19" s="24">
        <v>0</v>
      </c>
      <c r="R19" s="24">
        <f t="shared" si="2"/>
        <v>75029</v>
      </c>
      <c r="S19" s="24">
        <f t="shared" si="3"/>
        <v>75029</v>
      </c>
      <c r="T19" s="24">
        <v>24524</v>
      </c>
      <c r="U19" s="24">
        <v>0</v>
      </c>
      <c r="V19" s="28">
        <v>24551</v>
      </c>
      <c r="W19" s="24">
        <v>0</v>
      </c>
      <c r="X19" s="24">
        <v>25734</v>
      </c>
      <c r="Y19" s="24">
        <v>0</v>
      </c>
      <c r="Z19" s="24">
        <f t="shared" si="4"/>
        <v>74809</v>
      </c>
      <c r="AA19" s="24">
        <f t="shared" si="5"/>
        <v>74809</v>
      </c>
      <c r="AB19" s="24">
        <v>28335.239999999998</v>
      </c>
      <c r="AC19" s="24">
        <v>28131.36</v>
      </c>
      <c r="AD19" s="24">
        <v>19740.46</v>
      </c>
      <c r="AE19" s="24">
        <f t="shared" si="8"/>
        <v>76207.06</v>
      </c>
      <c r="AF19" s="24">
        <f t="shared" si="6"/>
        <v>299182.06</v>
      </c>
      <c r="AG19" s="24">
        <f t="shared" si="7"/>
        <v>0</v>
      </c>
      <c r="AH19" s="24">
        <f t="shared" si="9"/>
        <v>299182.06</v>
      </c>
      <c r="AI19" s="45"/>
      <c r="AJ19" s="26"/>
    </row>
    <row r="20" spans="1:37" ht="69.75" customHeight="1">
      <c r="A20" s="21">
        <v>14</v>
      </c>
      <c r="B20" s="30" t="s">
        <v>43</v>
      </c>
      <c r="C20" s="14" t="s">
        <v>37</v>
      </c>
      <c r="D20" s="24">
        <v>191895</v>
      </c>
      <c r="E20" s="24">
        <v>43083.23</v>
      </c>
      <c r="F20" s="24">
        <v>240591.77</v>
      </c>
      <c r="G20" s="24">
        <v>138480</v>
      </c>
      <c r="H20" s="24">
        <v>230625</v>
      </c>
      <c r="I20" s="24">
        <v>123173.23</v>
      </c>
      <c r="J20" s="24">
        <f t="shared" si="0"/>
        <v>663111.77</v>
      </c>
      <c r="K20" s="24">
        <f t="shared" si="1"/>
        <v>967848.23</v>
      </c>
      <c r="L20" s="24">
        <v>205901.77</v>
      </c>
      <c r="M20" s="24">
        <v>230691.05</v>
      </c>
      <c r="N20" s="24">
        <v>178030</v>
      </c>
      <c r="O20" s="24">
        <v>84838.23</v>
      </c>
      <c r="P20" s="28">
        <v>215186.95</v>
      </c>
      <c r="Q20" s="24">
        <v>150803.95</v>
      </c>
      <c r="R20" s="24">
        <f t="shared" si="2"/>
        <v>651779.77</v>
      </c>
      <c r="S20" s="24">
        <f t="shared" si="3"/>
        <v>1065451.95</v>
      </c>
      <c r="T20" s="24">
        <v>231040.82</v>
      </c>
      <c r="U20" s="24">
        <v>205272.05</v>
      </c>
      <c r="V20" s="28">
        <v>209927.51</v>
      </c>
      <c r="W20" s="24">
        <v>214147.18</v>
      </c>
      <c r="X20" s="24">
        <v>205879.47</v>
      </c>
      <c r="Y20" s="24">
        <v>210893.49</v>
      </c>
      <c r="Z20" s="24">
        <f t="shared" si="4"/>
        <v>646847.8</v>
      </c>
      <c r="AA20" s="24">
        <f t="shared" si="5"/>
        <v>1277160.52</v>
      </c>
      <c r="AB20" s="24">
        <v>216502.12</v>
      </c>
      <c r="AC20" s="24">
        <v>161764.02</v>
      </c>
      <c r="AD20" s="24">
        <v>97113.06</v>
      </c>
      <c r="AE20" s="24">
        <f t="shared" si="8"/>
        <v>475379.19999999995</v>
      </c>
      <c r="AF20" s="24">
        <f t="shared" si="6"/>
        <v>2437118.54</v>
      </c>
      <c r="AG20" s="24">
        <f t="shared" si="7"/>
        <v>1348721.36</v>
      </c>
      <c r="AH20" s="24">
        <f t="shared" si="9"/>
        <v>3785839.9000000004</v>
      </c>
      <c r="AI20" s="45"/>
      <c r="AJ20" s="26"/>
      <c r="AK20" s="26"/>
    </row>
    <row r="21" spans="1:36" ht="62.25" customHeight="1">
      <c r="A21" s="21">
        <v>14</v>
      </c>
      <c r="B21" s="30" t="s">
        <v>51</v>
      </c>
      <c r="C21" s="14" t="s">
        <v>37</v>
      </c>
      <c r="D21" s="24">
        <v>28455</v>
      </c>
      <c r="E21" s="24">
        <v>0</v>
      </c>
      <c r="F21" s="24">
        <v>35675</v>
      </c>
      <c r="G21" s="24">
        <v>1190</v>
      </c>
      <c r="H21" s="24">
        <v>34500</v>
      </c>
      <c r="I21" s="24">
        <v>380</v>
      </c>
      <c r="J21" s="24">
        <f t="shared" si="0"/>
        <v>98630</v>
      </c>
      <c r="K21" s="24">
        <f t="shared" si="1"/>
        <v>100200</v>
      </c>
      <c r="L21" s="24">
        <v>31315</v>
      </c>
      <c r="M21" s="24">
        <v>32449.83</v>
      </c>
      <c r="N21" s="24">
        <v>2175</v>
      </c>
      <c r="O21" s="24">
        <v>510</v>
      </c>
      <c r="P21" s="28">
        <v>35979.83</v>
      </c>
      <c r="Q21" s="24">
        <v>5645.17</v>
      </c>
      <c r="R21" s="24">
        <f t="shared" si="2"/>
        <v>99744.66</v>
      </c>
      <c r="S21" s="24">
        <f t="shared" si="3"/>
        <v>108074.83</v>
      </c>
      <c r="T21" s="24">
        <v>32564.08</v>
      </c>
      <c r="U21" s="24">
        <v>4610.17</v>
      </c>
      <c r="V21" s="28">
        <v>33101.14</v>
      </c>
      <c r="W21" s="24">
        <v>1500.92</v>
      </c>
      <c r="X21" s="24">
        <v>34857.02</v>
      </c>
      <c r="Y21" s="24">
        <v>1218.8600000000006</v>
      </c>
      <c r="Z21" s="24">
        <f t="shared" si="4"/>
        <v>100522.24</v>
      </c>
      <c r="AA21" s="24">
        <f t="shared" si="5"/>
        <v>107852.19</v>
      </c>
      <c r="AB21" s="24">
        <v>37201.4</v>
      </c>
      <c r="AC21" s="24">
        <v>33475.58</v>
      </c>
      <c r="AD21" s="24">
        <v>23271.120000000003</v>
      </c>
      <c r="AE21" s="24">
        <f t="shared" si="8"/>
        <v>93948.1</v>
      </c>
      <c r="AF21" s="24">
        <f t="shared" si="6"/>
        <v>392845</v>
      </c>
      <c r="AG21" s="24">
        <f t="shared" si="7"/>
        <v>17230.120000000003</v>
      </c>
      <c r="AH21" s="24">
        <f t="shared" si="9"/>
        <v>410075.12</v>
      </c>
      <c r="AI21" s="45"/>
      <c r="AJ21" s="26"/>
    </row>
    <row r="22" spans="1:36" ht="57" customHeight="1">
      <c r="A22" s="21">
        <v>14</v>
      </c>
      <c r="B22" s="30" t="s">
        <v>50</v>
      </c>
      <c r="C22" s="14" t="s">
        <v>37</v>
      </c>
      <c r="D22" s="24">
        <v>23300</v>
      </c>
      <c r="E22" s="24">
        <v>1442.28</v>
      </c>
      <c r="F22" s="24">
        <v>29212.72</v>
      </c>
      <c r="G22" s="24">
        <v>12090</v>
      </c>
      <c r="H22" s="24">
        <v>28250</v>
      </c>
      <c r="I22" s="24">
        <v>19202.28</v>
      </c>
      <c r="J22" s="24">
        <f t="shared" si="0"/>
        <v>80762.72</v>
      </c>
      <c r="K22" s="24">
        <f t="shared" si="1"/>
        <v>113497.28</v>
      </c>
      <c r="L22" s="24">
        <v>25642.72</v>
      </c>
      <c r="M22" s="24">
        <v>26572.36</v>
      </c>
      <c r="N22" s="24">
        <v>17385</v>
      </c>
      <c r="O22" s="24">
        <v>9882.28</v>
      </c>
      <c r="P22" s="28">
        <v>29467.36</v>
      </c>
      <c r="Q22" s="24">
        <v>9562.64</v>
      </c>
      <c r="R22" s="24">
        <f t="shared" si="2"/>
        <v>81682.44</v>
      </c>
      <c r="S22" s="24">
        <f t="shared" si="3"/>
        <v>118512.36</v>
      </c>
      <c r="T22" s="24">
        <v>26668.55</v>
      </c>
      <c r="U22" s="24">
        <v>4167.64</v>
      </c>
      <c r="V22" s="28">
        <v>27107.74</v>
      </c>
      <c r="W22" s="24">
        <v>10451.45</v>
      </c>
      <c r="X22" s="24">
        <v>28544.54</v>
      </c>
      <c r="Y22" s="24">
        <v>12627.259999999998</v>
      </c>
      <c r="Z22" s="24">
        <f t="shared" si="4"/>
        <v>82320.83</v>
      </c>
      <c r="AA22" s="24">
        <f t="shared" si="5"/>
        <v>109567.18</v>
      </c>
      <c r="AB22" s="24">
        <v>16977.12</v>
      </c>
      <c r="AC22" s="24">
        <v>27414.53</v>
      </c>
      <c r="AD22" s="24">
        <v>19057.8</v>
      </c>
      <c r="AE22" s="24">
        <f t="shared" si="8"/>
        <v>63449.45</v>
      </c>
      <c r="AF22" s="24">
        <f t="shared" si="6"/>
        <v>308215.44</v>
      </c>
      <c r="AG22" s="24">
        <f t="shared" si="7"/>
        <v>96810.82999999999</v>
      </c>
      <c r="AH22" s="24">
        <f t="shared" si="9"/>
        <v>405026.27</v>
      </c>
      <c r="AI22" s="45"/>
      <c r="AJ22" s="26"/>
    </row>
    <row r="23" spans="1:36" ht="39.75" customHeight="1">
      <c r="A23" s="21">
        <v>15</v>
      </c>
      <c r="B23" s="30" t="s">
        <v>14</v>
      </c>
      <c r="C23" s="14" t="s">
        <v>29</v>
      </c>
      <c r="D23" s="24">
        <v>28740</v>
      </c>
      <c r="E23" s="24">
        <v>0</v>
      </c>
      <c r="F23" s="24">
        <v>32315</v>
      </c>
      <c r="G23" s="24">
        <v>0</v>
      </c>
      <c r="H23" s="24">
        <v>31675</v>
      </c>
      <c r="I23" s="24">
        <v>0</v>
      </c>
      <c r="J23" s="24">
        <f t="shared" si="0"/>
        <v>92730</v>
      </c>
      <c r="K23" s="24">
        <f t="shared" si="1"/>
        <v>92730</v>
      </c>
      <c r="L23" s="24">
        <v>31490</v>
      </c>
      <c r="M23" s="24">
        <v>29750</v>
      </c>
      <c r="N23" s="24">
        <v>0</v>
      </c>
      <c r="O23" s="24">
        <v>0</v>
      </c>
      <c r="P23" s="28">
        <v>29410</v>
      </c>
      <c r="Q23" s="24">
        <v>0</v>
      </c>
      <c r="R23" s="24">
        <f t="shared" si="2"/>
        <v>90650</v>
      </c>
      <c r="S23" s="24">
        <f t="shared" si="3"/>
        <v>90650</v>
      </c>
      <c r="T23" s="24">
        <v>29815</v>
      </c>
      <c r="U23" s="24">
        <v>0</v>
      </c>
      <c r="V23" s="28">
        <v>29435</v>
      </c>
      <c r="W23" s="24">
        <v>0</v>
      </c>
      <c r="X23" s="24">
        <v>29210</v>
      </c>
      <c r="Y23" s="24">
        <v>0</v>
      </c>
      <c r="Z23" s="24">
        <f t="shared" si="4"/>
        <v>88460</v>
      </c>
      <c r="AA23" s="24">
        <f t="shared" si="5"/>
        <v>88460</v>
      </c>
      <c r="AB23" s="24">
        <v>34019.380000000005</v>
      </c>
      <c r="AC23" s="24">
        <v>30637.770000000004</v>
      </c>
      <c r="AD23" s="24">
        <v>21302.85</v>
      </c>
      <c r="AE23" s="24">
        <f t="shared" si="8"/>
        <v>85960</v>
      </c>
      <c r="AF23" s="24">
        <f t="shared" si="6"/>
        <v>357800</v>
      </c>
      <c r="AG23" s="24">
        <f t="shared" si="7"/>
        <v>0</v>
      </c>
      <c r="AH23" s="24">
        <f t="shared" si="9"/>
        <v>357800</v>
      </c>
      <c r="AI23" s="45"/>
      <c r="AJ23" s="26"/>
    </row>
    <row r="24" spans="1:37" ht="39.75" customHeight="1">
      <c r="A24" s="21">
        <v>16</v>
      </c>
      <c r="B24" s="30" t="s">
        <v>15</v>
      </c>
      <c r="C24" s="31" t="s">
        <v>31</v>
      </c>
      <c r="D24" s="24">
        <v>85890</v>
      </c>
      <c r="E24" s="24">
        <v>108244.67</v>
      </c>
      <c r="F24" s="24">
        <v>107680.33</v>
      </c>
      <c r="G24" s="24">
        <v>195965</v>
      </c>
      <c r="H24" s="24">
        <v>107265</v>
      </c>
      <c r="I24" s="24">
        <v>171384.67</v>
      </c>
      <c r="J24" s="24">
        <f t="shared" si="0"/>
        <v>300835.33</v>
      </c>
      <c r="K24" s="24">
        <f t="shared" si="1"/>
        <v>776429.67</v>
      </c>
      <c r="L24" s="24">
        <v>97635.33</v>
      </c>
      <c r="M24" s="24">
        <v>97398.57</v>
      </c>
      <c r="N24" s="24">
        <v>216805</v>
      </c>
      <c r="O24" s="24">
        <v>115009.67</v>
      </c>
      <c r="P24" s="28">
        <v>108253.57</v>
      </c>
      <c r="Q24" s="24">
        <v>246106.43</v>
      </c>
      <c r="R24" s="24">
        <f t="shared" si="2"/>
        <v>303287.47000000003</v>
      </c>
      <c r="S24" s="24">
        <f t="shared" si="3"/>
        <v>881208.5700000001</v>
      </c>
      <c r="T24" s="24">
        <v>89810.74</v>
      </c>
      <c r="U24" s="24">
        <v>142531.43</v>
      </c>
      <c r="V24" s="28">
        <v>91310.89</v>
      </c>
      <c r="W24" s="24">
        <v>147529.26</v>
      </c>
      <c r="X24" s="24">
        <v>95911.3</v>
      </c>
      <c r="Y24" s="24">
        <v>211369.11</v>
      </c>
      <c r="Z24" s="24">
        <f t="shared" si="4"/>
        <v>277032.93</v>
      </c>
      <c r="AA24" s="24">
        <f t="shared" si="5"/>
        <v>778462.73</v>
      </c>
      <c r="AB24" s="24">
        <v>98966.53</v>
      </c>
      <c r="AC24" s="24">
        <v>88157.63</v>
      </c>
      <c r="AD24" s="24">
        <v>57920.770000000004</v>
      </c>
      <c r="AE24" s="24">
        <f t="shared" si="8"/>
        <v>245044.93000000002</v>
      </c>
      <c r="AF24" s="24">
        <f t="shared" si="6"/>
        <v>1126200.6600000001</v>
      </c>
      <c r="AG24" s="24">
        <f t="shared" si="7"/>
        <v>1554945.2399999998</v>
      </c>
      <c r="AH24" s="24">
        <f t="shared" si="9"/>
        <v>2681145.9</v>
      </c>
      <c r="AI24" s="45"/>
      <c r="AJ24" s="26"/>
      <c r="AK24" s="26"/>
    </row>
    <row r="25" spans="1:37" ht="39.75" customHeight="1">
      <c r="A25" s="21">
        <v>17</v>
      </c>
      <c r="B25" s="30" t="s">
        <v>84</v>
      </c>
      <c r="C25" s="31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f t="shared" si="0"/>
        <v>0</v>
      </c>
      <c r="K25" s="24">
        <f t="shared" si="1"/>
        <v>0</v>
      </c>
      <c r="L25" s="24">
        <v>0</v>
      </c>
      <c r="M25" s="24">
        <v>0</v>
      </c>
      <c r="N25" s="24">
        <v>0</v>
      </c>
      <c r="O25" s="24">
        <v>0</v>
      </c>
      <c r="P25" s="28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v>0</v>
      </c>
      <c r="U25" s="24">
        <v>0</v>
      </c>
      <c r="V25" s="28">
        <v>0</v>
      </c>
      <c r="W25" s="24">
        <v>0</v>
      </c>
      <c r="X25" s="24">
        <v>0</v>
      </c>
      <c r="Y25" s="24">
        <v>0</v>
      </c>
      <c r="Z25" s="24">
        <f t="shared" si="4"/>
        <v>0</v>
      </c>
      <c r="AA25" s="24">
        <f t="shared" si="5"/>
        <v>0</v>
      </c>
      <c r="AB25" s="24">
        <v>72834.48</v>
      </c>
      <c r="AC25" s="24">
        <v>80167.22</v>
      </c>
      <c r="AD25" s="24">
        <v>73927.3</v>
      </c>
      <c r="AE25" s="24">
        <f t="shared" si="8"/>
        <v>226929</v>
      </c>
      <c r="AF25" s="24">
        <f t="shared" si="6"/>
        <v>226929</v>
      </c>
      <c r="AG25" s="24">
        <f t="shared" si="7"/>
        <v>0</v>
      </c>
      <c r="AH25" s="24">
        <f t="shared" si="9"/>
        <v>226929</v>
      </c>
      <c r="AI25" s="45"/>
      <c r="AJ25" s="26"/>
      <c r="AK25" s="26"/>
    </row>
    <row r="26" spans="1:36" ht="39.75" customHeight="1">
      <c r="A26" s="21">
        <v>18</v>
      </c>
      <c r="B26" s="20" t="s">
        <v>12</v>
      </c>
      <c r="C26" s="15" t="s">
        <v>24</v>
      </c>
      <c r="D26" s="24">
        <v>17445</v>
      </c>
      <c r="E26" s="24">
        <v>0</v>
      </c>
      <c r="F26" s="24">
        <v>28459</v>
      </c>
      <c r="G26" s="24">
        <v>0</v>
      </c>
      <c r="H26" s="24">
        <v>35678</v>
      </c>
      <c r="I26" s="24">
        <v>0</v>
      </c>
      <c r="J26" s="24">
        <f t="shared" si="0"/>
        <v>81582</v>
      </c>
      <c r="K26" s="24">
        <f t="shared" si="1"/>
        <v>81582</v>
      </c>
      <c r="L26" s="24">
        <v>28911</v>
      </c>
      <c r="M26" s="24">
        <v>34694</v>
      </c>
      <c r="N26" s="24">
        <v>0</v>
      </c>
      <c r="O26" s="24">
        <v>0</v>
      </c>
      <c r="P26" s="28">
        <v>32557</v>
      </c>
      <c r="Q26" s="24">
        <v>0</v>
      </c>
      <c r="R26" s="24">
        <f t="shared" si="2"/>
        <v>96162</v>
      </c>
      <c r="S26" s="24">
        <f t="shared" si="3"/>
        <v>96162</v>
      </c>
      <c r="T26" s="24">
        <v>27049</v>
      </c>
      <c r="U26" s="24">
        <v>0</v>
      </c>
      <c r="V26" s="28">
        <v>26634</v>
      </c>
      <c r="W26" s="24">
        <v>0</v>
      </c>
      <c r="X26" s="24">
        <v>20735</v>
      </c>
      <c r="Y26" s="24">
        <v>0</v>
      </c>
      <c r="Z26" s="24">
        <f t="shared" si="4"/>
        <v>74418</v>
      </c>
      <c r="AA26" s="24">
        <f t="shared" si="5"/>
        <v>74418</v>
      </c>
      <c r="AB26" s="24">
        <v>79351.22</v>
      </c>
      <c r="AC26" s="24">
        <v>78603.11</v>
      </c>
      <c r="AD26" s="24">
        <v>53952.469999999994</v>
      </c>
      <c r="AE26" s="24">
        <f t="shared" si="8"/>
        <v>211906.8</v>
      </c>
      <c r="AF26" s="24">
        <f t="shared" si="6"/>
        <v>464068.8</v>
      </c>
      <c r="AG26" s="24">
        <f t="shared" si="7"/>
        <v>0</v>
      </c>
      <c r="AH26" s="24">
        <f t="shared" si="9"/>
        <v>464068.8</v>
      </c>
      <c r="AI26" s="45"/>
      <c r="AJ26" s="26"/>
    </row>
    <row r="27" spans="1:36" ht="39.75" customHeight="1">
      <c r="A27" s="21">
        <v>19</v>
      </c>
      <c r="B27" s="20" t="s">
        <v>11</v>
      </c>
      <c r="C27" s="15" t="s">
        <v>26</v>
      </c>
      <c r="D27" s="24">
        <v>10222</v>
      </c>
      <c r="E27" s="24">
        <v>0</v>
      </c>
      <c r="F27" s="24">
        <v>13514</v>
      </c>
      <c r="G27" s="24">
        <v>0</v>
      </c>
      <c r="H27" s="24">
        <v>17283</v>
      </c>
      <c r="I27" s="24">
        <v>0</v>
      </c>
      <c r="J27" s="24">
        <f t="shared" si="0"/>
        <v>41019</v>
      </c>
      <c r="K27" s="24">
        <f t="shared" si="1"/>
        <v>41019</v>
      </c>
      <c r="L27" s="24">
        <v>14317</v>
      </c>
      <c r="M27" s="24">
        <v>16344</v>
      </c>
      <c r="N27" s="24">
        <v>0</v>
      </c>
      <c r="O27" s="24">
        <v>0</v>
      </c>
      <c r="P27" s="28">
        <v>16520</v>
      </c>
      <c r="Q27" s="24">
        <v>0</v>
      </c>
      <c r="R27" s="24">
        <f t="shared" si="2"/>
        <v>47181</v>
      </c>
      <c r="S27" s="24">
        <f t="shared" si="3"/>
        <v>47181</v>
      </c>
      <c r="T27" s="24">
        <v>12283</v>
      </c>
      <c r="U27" s="24">
        <v>0</v>
      </c>
      <c r="V27" s="28">
        <v>14856</v>
      </c>
      <c r="W27" s="24">
        <v>0</v>
      </c>
      <c r="X27" s="24">
        <v>11404</v>
      </c>
      <c r="Y27" s="24">
        <v>0</v>
      </c>
      <c r="Z27" s="24">
        <f t="shared" si="4"/>
        <v>38543</v>
      </c>
      <c r="AA27" s="24">
        <f t="shared" si="5"/>
        <v>38543</v>
      </c>
      <c r="AB27" s="24">
        <v>27477.370000000003</v>
      </c>
      <c r="AC27" s="24">
        <v>27187.89</v>
      </c>
      <c r="AD27" s="24">
        <v>18908.42</v>
      </c>
      <c r="AE27" s="24">
        <f t="shared" si="8"/>
        <v>73573.68</v>
      </c>
      <c r="AF27" s="24">
        <f t="shared" si="6"/>
        <v>200316.68</v>
      </c>
      <c r="AG27" s="24">
        <f t="shared" si="7"/>
        <v>0</v>
      </c>
      <c r="AH27" s="24">
        <f t="shared" si="9"/>
        <v>200316.68</v>
      </c>
      <c r="AI27" s="45"/>
      <c r="AJ27" s="26"/>
    </row>
    <row r="28" spans="1:36" ht="39.75" customHeight="1">
      <c r="A28" s="21">
        <v>20</v>
      </c>
      <c r="B28" s="20" t="s">
        <v>9</v>
      </c>
      <c r="C28" s="15" t="s">
        <v>23</v>
      </c>
      <c r="D28" s="24">
        <v>69240</v>
      </c>
      <c r="E28" s="24">
        <v>0</v>
      </c>
      <c r="F28" s="24">
        <v>85140</v>
      </c>
      <c r="G28" s="24">
        <v>0</v>
      </c>
      <c r="H28" s="24">
        <v>84250</v>
      </c>
      <c r="I28" s="24">
        <v>0</v>
      </c>
      <c r="J28" s="24">
        <f t="shared" si="0"/>
        <v>238630</v>
      </c>
      <c r="K28" s="24">
        <f t="shared" si="1"/>
        <v>238630</v>
      </c>
      <c r="L28" s="24">
        <v>84030</v>
      </c>
      <c r="M28" s="24">
        <v>81140</v>
      </c>
      <c r="N28" s="24">
        <v>0</v>
      </c>
      <c r="O28" s="24">
        <v>0</v>
      </c>
      <c r="P28" s="28">
        <v>81205</v>
      </c>
      <c r="Q28" s="24">
        <v>0</v>
      </c>
      <c r="R28" s="24">
        <f t="shared" si="2"/>
        <v>246375</v>
      </c>
      <c r="S28" s="24">
        <f t="shared" si="3"/>
        <v>246375</v>
      </c>
      <c r="T28" s="24">
        <v>81140</v>
      </c>
      <c r="U28" s="24">
        <v>0</v>
      </c>
      <c r="V28" s="28">
        <v>78650</v>
      </c>
      <c r="W28" s="24">
        <v>0</v>
      </c>
      <c r="X28" s="24">
        <v>80270</v>
      </c>
      <c r="Y28" s="24">
        <v>0</v>
      </c>
      <c r="Z28" s="24">
        <f t="shared" si="4"/>
        <v>240060</v>
      </c>
      <c r="AA28" s="24">
        <f t="shared" si="5"/>
        <v>240060</v>
      </c>
      <c r="AB28" s="24">
        <v>100551.88</v>
      </c>
      <c r="AC28" s="24">
        <v>100551.22</v>
      </c>
      <c r="AD28" s="24">
        <v>72309.34</v>
      </c>
      <c r="AE28" s="24">
        <f t="shared" si="8"/>
        <v>273412.44</v>
      </c>
      <c r="AF28" s="24">
        <f t="shared" si="6"/>
        <v>998477.44</v>
      </c>
      <c r="AG28" s="24">
        <f t="shared" si="7"/>
        <v>0</v>
      </c>
      <c r="AH28" s="24">
        <f t="shared" si="9"/>
        <v>998477.44</v>
      </c>
      <c r="AI28" s="45"/>
      <c r="AJ28" s="26"/>
    </row>
    <row r="29" spans="1:36" ht="39.75" customHeight="1">
      <c r="A29" s="21">
        <v>21</v>
      </c>
      <c r="B29" s="35" t="s">
        <v>10</v>
      </c>
      <c r="C29" s="15" t="s">
        <v>21</v>
      </c>
      <c r="D29" s="24">
        <v>18673</v>
      </c>
      <c r="E29" s="24">
        <v>0</v>
      </c>
      <c r="F29" s="24">
        <v>27156</v>
      </c>
      <c r="G29" s="24">
        <v>0</v>
      </c>
      <c r="H29" s="24">
        <v>27933</v>
      </c>
      <c r="I29" s="24">
        <v>0</v>
      </c>
      <c r="J29" s="24">
        <f t="shared" si="0"/>
        <v>73762</v>
      </c>
      <c r="K29" s="24">
        <f t="shared" si="1"/>
        <v>73762</v>
      </c>
      <c r="L29" s="24">
        <v>21676</v>
      </c>
      <c r="M29" s="24">
        <v>36323</v>
      </c>
      <c r="N29" s="24">
        <v>0</v>
      </c>
      <c r="O29" s="24">
        <v>0</v>
      </c>
      <c r="P29" s="28">
        <v>32228</v>
      </c>
      <c r="Q29" s="24">
        <v>0</v>
      </c>
      <c r="R29" s="24">
        <f t="shared" si="2"/>
        <v>90227</v>
      </c>
      <c r="S29" s="24">
        <f t="shared" si="3"/>
        <v>90227</v>
      </c>
      <c r="T29" s="24">
        <v>21038</v>
      </c>
      <c r="U29" s="24">
        <v>0</v>
      </c>
      <c r="V29" s="28">
        <v>26080</v>
      </c>
      <c r="W29" s="24">
        <v>0</v>
      </c>
      <c r="X29" s="24">
        <v>24628</v>
      </c>
      <c r="Y29" s="24">
        <v>0</v>
      </c>
      <c r="Z29" s="24">
        <f t="shared" si="4"/>
        <v>71746</v>
      </c>
      <c r="AA29" s="24">
        <f t="shared" si="5"/>
        <v>71746</v>
      </c>
      <c r="AB29" s="24">
        <v>57017.94</v>
      </c>
      <c r="AC29" s="24">
        <v>56245.24</v>
      </c>
      <c r="AD29" s="24">
        <v>39244.65</v>
      </c>
      <c r="AE29" s="24">
        <f t="shared" si="8"/>
        <v>152507.83000000002</v>
      </c>
      <c r="AF29" s="24">
        <f t="shared" si="6"/>
        <v>388242.83</v>
      </c>
      <c r="AG29" s="24">
        <f t="shared" si="7"/>
        <v>0</v>
      </c>
      <c r="AH29" s="24">
        <f t="shared" si="9"/>
        <v>388242.83</v>
      </c>
      <c r="AI29" s="45"/>
      <c r="AJ29" s="26"/>
    </row>
    <row r="30" spans="1:36" ht="39.75" customHeight="1">
      <c r="A30" s="21">
        <v>22</v>
      </c>
      <c r="B30" s="25" t="s">
        <v>44</v>
      </c>
      <c r="C30" s="15" t="s">
        <v>46</v>
      </c>
      <c r="D30" s="24">
        <v>24798</v>
      </c>
      <c r="E30" s="24">
        <v>0</v>
      </c>
      <c r="F30" s="24">
        <v>31016</v>
      </c>
      <c r="G30" s="24">
        <v>0</v>
      </c>
      <c r="H30" s="24">
        <v>27223</v>
      </c>
      <c r="I30" s="24">
        <v>0</v>
      </c>
      <c r="J30" s="24">
        <f t="shared" si="0"/>
        <v>83037</v>
      </c>
      <c r="K30" s="24">
        <f t="shared" si="1"/>
        <v>83037</v>
      </c>
      <c r="L30" s="24">
        <v>27149</v>
      </c>
      <c r="M30" s="24">
        <v>25903</v>
      </c>
      <c r="N30" s="24">
        <v>0</v>
      </c>
      <c r="O30" s="24">
        <v>0</v>
      </c>
      <c r="P30" s="28">
        <v>26273</v>
      </c>
      <c r="Q30" s="24">
        <v>0</v>
      </c>
      <c r="R30" s="24">
        <f t="shared" si="2"/>
        <v>79325</v>
      </c>
      <c r="S30" s="24">
        <f t="shared" si="3"/>
        <v>79325</v>
      </c>
      <c r="T30" s="24">
        <v>26188</v>
      </c>
      <c r="U30" s="24">
        <v>0</v>
      </c>
      <c r="V30" s="28">
        <v>26265</v>
      </c>
      <c r="W30" s="24">
        <v>0</v>
      </c>
      <c r="X30" s="24">
        <v>26336</v>
      </c>
      <c r="Y30" s="24">
        <v>0</v>
      </c>
      <c r="Z30" s="24">
        <f t="shared" si="4"/>
        <v>78789</v>
      </c>
      <c r="AA30" s="24">
        <f t="shared" si="5"/>
        <v>78789</v>
      </c>
      <c r="AB30" s="24">
        <v>29489.629999999997</v>
      </c>
      <c r="AC30" s="24">
        <v>29178.83</v>
      </c>
      <c r="AD30" s="24">
        <v>20292.78</v>
      </c>
      <c r="AE30" s="24">
        <f t="shared" si="8"/>
        <v>78961.23999999999</v>
      </c>
      <c r="AF30" s="24">
        <f t="shared" si="6"/>
        <v>320112.24</v>
      </c>
      <c r="AG30" s="24">
        <f t="shared" si="7"/>
        <v>0</v>
      </c>
      <c r="AH30" s="24">
        <f t="shared" si="9"/>
        <v>320112.24</v>
      </c>
      <c r="AI30" s="45"/>
      <c r="AJ30" s="26"/>
    </row>
    <row r="31" spans="1:36" ht="39.75" customHeight="1">
      <c r="A31" s="21">
        <v>23</v>
      </c>
      <c r="B31" s="32" t="s">
        <v>45</v>
      </c>
      <c r="C31" s="15" t="s">
        <v>47</v>
      </c>
      <c r="D31" s="24">
        <v>140181</v>
      </c>
      <c r="E31" s="24">
        <v>0</v>
      </c>
      <c r="F31" s="24">
        <v>175759</v>
      </c>
      <c r="G31" s="24">
        <v>50769</v>
      </c>
      <c r="H31" s="24">
        <v>169290</v>
      </c>
      <c r="I31" s="24">
        <v>26779</v>
      </c>
      <c r="J31" s="24">
        <f t="shared" si="0"/>
        <v>485230</v>
      </c>
      <c r="K31" s="24">
        <f t="shared" si="1"/>
        <v>562778</v>
      </c>
      <c r="L31" s="24">
        <v>153574</v>
      </c>
      <c r="M31" s="24">
        <v>174492.4</v>
      </c>
      <c r="N31" s="24">
        <v>51632</v>
      </c>
      <c r="O31" s="24">
        <v>45340</v>
      </c>
      <c r="P31" s="28">
        <v>162299.88</v>
      </c>
      <c r="Q31" s="24">
        <v>47451.6</v>
      </c>
      <c r="R31" s="24">
        <f t="shared" si="2"/>
        <v>490366.28</v>
      </c>
      <c r="S31" s="24">
        <f t="shared" si="3"/>
        <v>634789.88</v>
      </c>
      <c r="T31" s="24">
        <v>175068.24</v>
      </c>
      <c r="U31" s="24">
        <v>63180.12</v>
      </c>
      <c r="V31" s="28">
        <v>161513.54</v>
      </c>
      <c r="W31" s="24">
        <v>30262.76</v>
      </c>
      <c r="X31" s="24">
        <v>158215.09</v>
      </c>
      <c r="Y31" s="24">
        <v>56992.45999999999</v>
      </c>
      <c r="Z31" s="24">
        <f t="shared" si="4"/>
        <v>494796.87</v>
      </c>
      <c r="AA31" s="24">
        <f t="shared" si="5"/>
        <v>645232.21</v>
      </c>
      <c r="AB31" s="24">
        <v>184153.43</v>
      </c>
      <c r="AC31" s="24">
        <v>165936.59000000003</v>
      </c>
      <c r="AD31" s="24">
        <v>115696.83</v>
      </c>
      <c r="AE31" s="24">
        <f t="shared" si="8"/>
        <v>465786.85000000003</v>
      </c>
      <c r="AF31" s="24">
        <f t="shared" si="6"/>
        <v>1936180</v>
      </c>
      <c r="AG31" s="24">
        <f t="shared" si="7"/>
        <v>372406.94000000006</v>
      </c>
      <c r="AH31" s="24">
        <f t="shared" si="9"/>
        <v>2308586.94</v>
      </c>
      <c r="AI31" s="45"/>
      <c r="AJ31" s="26"/>
    </row>
    <row r="32" spans="1:38" s="33" customFormat="1" ht="41.25" customHeight="1">
      <c r="A32" s="11"/>
      <c r="B32" s="2" t="s">
        <v>2</v>
      </c>
      <c r="C32" s="16"/>
      <c r="D32" s="7">
        <f aca="true" t="shared" si="10" ref="D32:M32">SUM(D6:D31)</f>
        <v>1409897</v>
      </c>
      <c r="E32" s="7">
        <f t="shared" si="10"/>
        <v>325442.69</v>
      </c>
      <c r="F32" s="7">
        <f t="shared" si="10"/>
        <v>1748582.31</v>
      </c>
      <c r="G32" s="7">
        <f t="shared" si="10"/>
        <v>710459</v>
      </c>
      <c r="H32" s="7">
        <f t="shared" si="10"/>
        <v>1763633</v>
      </c>
      <c r="I32" s="7">
        <f t="shared" si="10"/>
        <v>674071.6900000001</v>
      </c>
      <c r="J32" s="7">
        <f t="shared" si="10"/>
        <v>4922112.3100000005</v>
      </c>
      <c r="K32" s="7">
        <f t="shared" si="10"/>
        <v>6632085.69</v>
      </c>
      <c r="L32" s="7">
        <f t="shared" si="10"/>
        <v>1589700.31</v>
      </c>
      <c r="M32" s="7">
        <f t="shared" si="10"/>
        <v>1772830.3800000004</v>
      </c>
      <c r="N32" s="7">
        <f aca="true" t="shared" si="11" ref="N32:AH32">SUM(N6:N31)</f>
        <v>989826</v>
      </c>
      <c r="O32" s="7">
        <f t="shared" si="11"/>
        <v>359552.69</v>
      </c>
      <c r="P32" s="7">
        <f t="shared" si="11"/>
        <v>1813576.2400000002</v>
      </c>
      <c r="Q32" s="7">
        <f t="shared" si="11"/>
        <v>985011.62</v>
      </c>
      <c r="R32" s="7">
        <f t="shared" si="11"/>
        <v>5176106.930000001</v>
      </c>
      <c r="S32" s="7">
        <f t="shared" si="11"/>
        <v>7510497.24</v>
      </c>
      <c r="T32" s="7">
        <f t="shared" si="11"/>
        <v>1712334.0400000003</v>
      </c>
      <c r="U32" s="7">
        <f t="shared" si="11"/>
        <v>972505.7599999999</v>
      </c>
      <c r="V32" s="7">
        <f t="shared" si="11"/>
        <v>1697560.41</v>
      </c>
      <c r="W32" s="7">
        <f t="shared" si="11"/>
        <v>940761.9599999998</v>
      </c>
      <c r="X32" s="7">
        <f t="shared" si="11"/>
        <v>1738918.2500000002</v>
      </c>
      <c r="Y32" s="7">
        <f t="shared" si="11"/>
        <v>1046058.59</v>
      </c>
      <c r="Z32" s="7">
        <f t="shared" si="11"/>
        <v>5148812.7</v>
      </c>
      <c r="AA32" s="7">
        <f t="shared" si="11"/>
        <v>8108139.009999999</v>
      </c>
      <c r="AB32" s="7">
        <f t="shared" si="11"/>
        <v>2079587.9399999997</v>
      </c>
      <c r="AC32" s="7">
        <f t="shared" si="11"/>
        <v>1901861.5500000003</v>
      </c>
      <c r="AD32" s="7">
        <f t="shared" si="11"/>
        <v>1312936.0300000003</v>
      </c>
      <c r="AE32" s="7">
        <f t="shared" si="11"/>
        <v>5294385.5200000005</v>
      </c>
      <c r="AF32" s="7">
        <f t="shared" si="11"/>
        <v>20541417.46</v>
      </c>
      <c r="AG32" s="7">
        <f t="shared" si="11"/>
        <v>7003690.000000001</v>
      </c>
      <c r="AH32" s="7">
        <f t="shared" si="11"/>
        <v>27545107.46</v>
      </c>
      <c r="AI32" s="46"/>
      <c r="AJ32" s="34"/>
      <c r="AK32" s="34"/>
      <c r="AL32" s="34"/>
    </row>
    <row r="33" spans="1:38" s="33" customFormat="1" ht="41.25" customHeight="1">
      <c r="A33" s="47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6"/>
      <c r="AJ33" s="34"/>
      <c r="AK33" s="34"/>
      <c r="AL33" s="34"/>
    </row>
    <row r="34" spans="2:37" ht="30" customHeight="1">
      <c r="B34" s="42" t="s">
        <v>17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K34" s="26"/>
    </row>
    <row r="35" spans="1:37" s="33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81</v>
      </c>
      <c r="U35" s="5" t="s">
        <v>78</v>
      </c>
      <c r="V35" s="5" t="s">
        <v>86</v>
      </c>
      <c r="W35" s="5" t="s">
        <v>82</v>
      </c>
      <c r="X35" s="5" t="s">
        <v>88</v>
      </c>
      <c r="Y35" s="5" t="s">
        <v>83</v>
      </c>
      <c r="Z35" s="5" t="s">
        <v>62</v>
      </c>
      <c r="AA35" s="5" t="s">
        <v>79</v>
      </c>
      <c r="AB35" s="5" t="s">
        <v>87</v>
      </c>
      <c r="AC35" s="5" t="s">
        <v>72</v>
      </c>
      <c r="AD35" s="5" t="s">
        <v>85</v>
      </c>
      <c r="AE35" s="5" t="s">
        <v>63</v>
      </c>
      <c r="AF35" s="5" t="s">
        <v>54</v>
      </c>
      <c r="AG35" s="5" t="s">
        <v>57</v>
      </c>
      <c r="AH35" s="5" t="s">
        <v>58</v>
      </c>
      <c r="AI35" s="44"/>
      <c r="AK35" s="34"/>
    </row>
    <row r="36" spans="1:35" ht="40.5" customHeight="1">
      <c r="A36" s="10">
        <v>1</v>
      </c>
      <c r="B36" s="17" t="s">
        <v>16</v>
      </c>
      <c r="C36" s="15" t="s">
        <v>25</v>
      </c>
      <c r="D36" s="24">
        <v>27000</v>
      </c>
      <c r="E36" s="24">
        <v>0</v>
      </c>
      <c r="F36" s="24">
        <v>15300</v>
      </c>
      <c r="G36" s="24">
        <v>0</v>
      </c>
      <c r="H36" s="24">
        <v>40950</v>
      </c>
      <c r="I36" s="24">
        <v>0</v>
      </c>
      <c r="J36" s="24">
        <f>D36+F36+H36</f>
        <v>83250</v>
      </c>
      <c r="K36" s="24">
        <f>E36+J36+G36+I36</f>
        <v>83250</v>
      </c>
      <c r="L36" s="24">
        <v>14850</v>
      </c>
      <c r="M36" s="24">
        <v>42300</v>
      </c>
      <c r="N36" s="24">
        <v>0</v>
      </c>
      <c r="O36" s="24">
        <v>0</v>
      </c>
      <c r="P36" s="28">
        <v>38250</v>
      </c>
      <c r="Q36" s="24">
        <v>0</v>
      </c>
      <c r="R36" s="24">
        <f>P36+M36+L36</f>
        <v>95400</v>
      </c>
      <c r="S36" s="24">
        <f>N36+R36+O36</f>
        <v>95400</v>
      </c>
      <c r="T36" s="28">
        <v>34200</v>
      </c>
      <c r="U36" s="24">
        <v>0</v>
      </c>
      <c r="V36" s="24">
        <v>2250</v>
      </c>
      <c r="W36" s="24">
        <v>0</v>
      </c>
      <c r="X36" s="24">
        <v>21150</v>
      </c>
      <c r="Y36" s="24">
        <v>0</v>
      </c>
      <c r="Z36" s="24">
        <f>X36+V36+T36</f>
        <v>57600</v>
      </c>
      <c r="AA36" s="24">
        <f>U36+Z36+W36+Y36</f>
        <v>57600</v>
      </c>
      <c r="AB36" s="24">
        <v>206294.56</v>
      </c>
      <c r="AC36" s="24">
        <v>49790.33</v>
      </c>
      <c r="AD36" s="24">
        <v>34615.11</v>
      </c>
      <c r="AE36" s="24">
        <f>AD36+AC36+AB36</f>
        <v>290700</v>
      </c>
      <c r="AF36" s="24">
        <f>AE36+Z36+R36+J36</f>
        <v>526950</v>
      </c>
      <c r="AG36" s="24">
        <f>E36+G36+I36+N36+O36+U36+W36+Y36</f>
        <v>0</v>
      </c>
      <c r="AH36" s="24">
        <f>AF36+AG36</f>
        <v>526950</v>
      </c>
      <c r="AI36" s="45"/>
    </row>
    <row r="37" spans="1:36" s="33" customFormat="1" ht="42.75" customHeight="1">
      <c r="A37" s="36"/>
      <c r="B37" s="2" t="s">
        <v>2</v>
      </c>
      <c r="C37" s="16"/>
      <c r="D37" s="7">
        <f aca="true" t="shared" si="12" ref="D37:AH37">D36</f>
        <v>27000</v>
      </c>
      <c r="E37" s="7">
        <f t="shared" si="12"/>
        <v>0</v>
      </c>
      <c r="F37" s="7">
        <f t="shared" si="12"/>
        <v>15300</v>
      </c>
      <c r="G37" s="7">
        <f t="shared" si="12"/>
        <v>0</v>
      </c>
      <c r="H37" s="7">
        <f t="shared" si="12"/>
        <v>40950</v>
      </c>
      <c r="I37" s="7">
        <f t="shared" si="12"/>
        <v>0</v>
      </c>
      <c r="J37" s="7">
        <f t="shared" si="12"/>
        <v>83250</v>
      </c>
      <c r="K37" s="7">
        <f t="shared" si="12"/>
        <v>83250</v>
      </c>
      <c r="L37" s="7">
        <f t="shared" si="12"/>
        <v>14850</v>
      </c>
      <c r="M37" s="7">
        <f t="shared" si="12"/>
        <v>42300</v>
      </c>
      <c r="N37" s="7">
        <f t="shared" si="12"/>
        <v>0</v>
      </c>
      <c r="O37" s="7">
        <f t="shared" si="12"/>
        <v>0</v>
      </c>
      <c r="P37" s="7">
        <f t="shared" si="12"/>
        <v>38250</v>
      </c>
      <c r="Q37" s="7">
        <f t="shared" si="12"/>
        <v>0</v>
      </c>
      <c r="R37" s="7">
        <f t="shared" si="12"/>
        <v>95400</v>
      </c>
      <c r="S37" s="7">
        <f t="shared" si="12"/>
        <v>95400</v>
      </c>
      <c r="T37" s="7">
        <f t="shared" si="12"/>
        <v>34200</v>
      </c>
      <c r="U37" s="7">
        <f t="shared" si="12"/>
        <v>0</v>
      </c>
      <c r="V37" s="7">
        <f t="shared" si="12"/>
        <v>2250</v>
      </c>
      <c r="W37" s="7">
        <f t="shared" si="12"/>
        <v>0</v>
      </c>
      <c r="X37" s="7">
        <f t="shared" si="12"/>
        <v>21150</v>
      </c>
      <c r="Y37" s="7">
        <f t="shared" si="12"/>
        <v>0</v>
      </c>
      <c r="Z37" s="7">
        <f t="shared" si="12"/>
        <v>57600</v>
      </c>
      <c r="AA37" s="7">
        <f t="shared" si="12"/>
        <v>57600</v>
      </c>
      <c r="AB37" s="7">
        <f t="shared" si="12"/>
        <v>206294.56</v>
      </c>
      <c r="AC37" s="7">
        <f t="shared" si="12"/>
        <v>49790.33</v>
      </c>
      <c r="AD37" s="7">
        <f t="shared" si="12"/>
        <v>34615.11</v>
      </c>
      <c r="AE37" s="7">
        <f t="shared" si="12"/>
        <v>290700</v>
      </c>
      <c r="AF37" s="7">
        <f t="shared" si="12"/>
        <v>526950</v>
      </c>
      <c r="AG37" s="7">
        <f t="shared" si="12"/>
        <v>0</v>
      </c>
      <c r="AH37" s="7">
        <f t="shared" si="12"/>
        <v>526950</v>
      </c>
      <c r="AI37" s="44"/>
      <c r="AJ37" s="34"/>
    </row>
    <row r="38" spans="2:32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9" s="33" customFormat="1" ht="26.25" customHeight="1">
      <c r="A39" s="50" t="s">
        <v>2</v>
      </c>
      <c r="B39" s="50"/>
      <c r="C39" s="50"/>
      <c r="D39" s="7">
        <f aca="true" t="shared" si="13" ref="D39:AH39">D37+D32</f>
        <v>1436897</v>
      </c>
      <c r="E39" s="7">
        <f t="shared" si="13"/>
        <v>325442.69</v>
      </c>
      <c r="F39" s="7">
        <f t="shared" si="13"/>
        <v>1763882.31</v>
      </c>
      <c r="G39" s="7">
        <f t="shared" si="13"/>
        <v>710459</v>
      </c>
      <c r="H39" s="7">
        <f t="shared" si="13"/>
        <v>1804583</v>
      </c>
      <c r="I39" s="7">
        <f t="shared" si="13"/>
        <v>674071.6900000001</v>
      </c>
      <c r="J39" s="7">
        <f t="shared" si="13"/>
        <v>5005362.3100000005</v>
      </c>
      <c r="K39" s="7">
        <f t="shared" si="13"/>
        <v>6715335.69</v>
      </c>
      <c r="L39" s="7">
        <f t="shared" si="13"/>
        <v>1604550.31</v>
      </c>
      <c r="M39" s="7">
        <f t="shared" si="13"/>
        <v>1815130.3800000004</v>
      </c>
      <c r="N39" s="7">
        <f t="shared" si="13"/>
        <v>989826</v>
      </c>
      <c r="O39" s="7">
        <f t="shared" si="13"/>
        <v>359552.69</v>
      </c>
      <c r="P39" s="7">
        <f t="shared" si="13"/>
        <v>1851826.2400000002</v>
      </c>
      <c r="Q39" s="7">
        <f t="shared" si="13"/>
        <v>985011.62</v>
      </c>
      <c r="R39" s="7">
        <f t="shared" si="13"/>
        <v>5271506.930000001</v>
      </c>
      <c r="S39" s="7">
        <f t="shared" si="13"/>
        <v>7605897.24</v>
      </c>
      <c r="T39" s="7">
        <f t="shared" si="13"/>
        <v>1746534.0400000003</v>
      </c>
      <c r="U39" s="7">
        <f t="shared" si="13"/>
        <v>972505.7599999999</v>
      </c>
      <c r="V39" s="7">
        <f t="shared" si="13"/>
        <v>1699810.41</v>
      </c>
      <c r="W39" s="7">
        <f t="shared" si="13"/>
        <v>940761.9599999998</v>
      </c>
      <c r="X39" s="7">
        <f t="shared" si="13"/>
        <v>1760068.2500000002</v>
      </c>
      <c r="Y39" s="7">
        <f t="shared" si="13"/>
        <v>1046058.59</v>
      </c>
      <c r="Z39" s="7">
        <f t="shared" si="13"/>
        <v>5206412.7</v>
      </c>
      <c r="AA39" s="7">
        <f t="shared" si="13"/>
        <v>8165739.009999999</v>
      </c>
      <c r="AB39" s="7">
        <f t="shared" si="13"/>
        <v>2285882.4999999995</v>
      </c>
      <c r="AC39" s="7">
        <f t="shared" si="13"/>
        <v>1951651.8800000004</v>
      </c>
      <c r="AD39" s="7">
        <f t="shared" si="13"/>
        <v>1347551.1400000004</v>
      </c>
      <c r="AE39" s="7">
        <f t="shared" si="13"/>
        <v>5585085.5200000005</v>
      </c>
      <c r="AF39" s="7">
        <f t="shared" si="13"/>
        <v>21068367.46</v>
      </c>
      <c r="AG39" s="7">
        <f t="shared" si="13"/>
        <v>7003690.000000001</v>
      </c>
      <c r="AH39" s="7">
        <f t="shared" si="13"/>
        <v>28072057.46</v>
      </c>
      <c r="AI39" s="44"/>
      <c r="AJ39" s="34"/>
      <c r="AK39" s="34"/>
      <c r="AL39" s="34"/>
      <c r="AM39" s="34"/>
    </row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2022-09-30T08:39:05Z</cp:lastPrinted>
  <dcterms:created xsi:type="dcterms:W3CDTF">2008-07-09T17:17:44Z</dcterms:created>
  <dcterms:modified xsi:type="dcterms:W3CDTF">2022-10-24T12:24:51Z</dcterms:modified>
  <cp:category/>
  <cp:version/>
  <cp:contentType/>
  <cp:contentStatus/>
</cp:coreProperties>
</file>